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27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<sst xmlns="http://schemas.openxmlformats.org/spreadsheetml/2006/main" count="68" uniqueCount="49">
  <si>
    <t>League Fines ($5 x 0)</t>
  </si>
  <si>
    <t>Subtotal</t>
  </si>
  <si>
    <t>Packers</t>
  </si>
  <si>
    <t>Jets</t>
  </si>
  <si>
    <t>Less:</t>
  </si>
  <si>
    <t>Rtsports website (paid for by Dolphins)</t>
  </si>
  <si>
    <t>Packers Credit for Draft Room</t>
  </si>
  <si>
    <t>Redskins</t>
  </si>
  <si>
    <t>Trophy Engraving</t>
  </si>
  <si>
    <t>Bears</t>
  </si>
  <si>
    <t>Total Deductions</t>
  </si>
  <si>
    <t>Total Pot</t>
  </si>
  <si>
    <t>First Place (34%)</t>
  </si>
  <si>
    <t>Second Place (23%)</t>
  </si>
  <si>
    <t>Third Place (14%)</t>
  </si>
  <si>
    <t>Fourth Place (10%)</t>
  </si>
  <si>
    <t>Fifth Place (8%)</t>
  </si>
  <si>
    <t>Top Team (1%)</t>
  </si>
  <si>
    <t>Top QB (1%)</t>
  </si>
  <si>
    <t>Top K (1%)</t>
  </si>
  <si>
    <t>Top RB (1%)</t>
  </si>
  <si>
    <t>Top WR (1%)</t>
  </si>
  <si>
    <t>Most Points Versus (1%)</t>
  </si>
  <si>
    <t>79 points</t>
  </si>
  <si>
    <t>Draft Room Credit</t>
  </si>
  <si>
    <t>Trophy Engraving Reimburse</t>
  </si>
  <si>
    <t>Free Agent Fees ($20 x 25 Players)</t>
  </si>
  <si>
    <t>Dolphins</t>
  </si>
  <si>
    <t>Lions</t>
  </si>
  <si>
    <t>Steelers</t>
  </si>
  <si>
    <t>84 points</t>
  </si>
  <si>
    <t>Cash Disbursement Summary 2012</t>
  </si>
  <si>
    <t>Franchise Fees ($260 x 11 Teams)</t>
  </si>
  <si>
    <t>Vikings</t>
  </si>
  <si>
    <t>Panthers</t>
  </si>
  <si>
    <t>119 points, Week 15</t>
  </si>
  <si>
    <t>31 points, Russell Wilson, Week 15</t>
  </si>
  <si>
    <t>28 points, Blair Walsh, Week 15</t>
  </si>
  <si>
    <t>43 points, Doug Martin, Week 9</t>
  </si>
  <si>
    <t>28 points, Dez Bryant, Week 16</t>
  </si>
  <si>
    <t>(Tie) (0.5%)</t>
  </si>
  <si>
    <t>Top TE (0.5%)</t>
  </si>
  <si>
    <t>26 points, Rob Gronkowski, Week 8</t>
  </si>
  <si>
    <t>26 points, Jimmy Graham, Week 10</t>
  </si>
  <si>
    <t>1349 points</t>
  </si>
  <si>
    <t>Week 14 Bonus (0%)</t>
  </si>
  <si>
    <t>Week 15 Bonus (0%)</t>
  </si>
  <si>
    <t>Week 16 Bonus (2%)</t>
  </si>
  <si>
    <t>Week 17 Bonus (2%)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</si>
</sst>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0"/>
  </numFmts>
  <fonts count="37">
    <font>
      <sz val="10"/>
      <name val="Arial"/>
      <family val="0"/>
    </font>
    <font>
      <u val="single"/>
      <sz val="2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2" xfId="0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57421875" style="0" bestFit="1" customWidth="1"/>
    <col min="2" max="2" width="33.57421875" style="0" bestFit="1" customWidth="1"/>
    <col min="3" max="3" width="13.8515625" style="0" bestFit="1" customWidth="1"/>
    <col min="4" max="4" width="8.7109375" style="0" bestFit="1" customWidth="1"/>
    <col min="5" max="5" width="29.8515625" style="0" bestFit="1" customWidth="1"/>
    <col min="6" max="6" width="8.7109375" style="0" bestFit="1" customWidth="1"/>
  </cols>
  <sheetData>
    <row r="1" spans="1:8" ht="34.5">
      <c r="A1" s="33" t="s">
        <v>31</v>
      </c>
      <c r="B1" s="33"/>
      <c r="C1" s="33"/>
      <c r="D1" s="33"/>
      <c r="E1" s="33"/>
      <c r="F1" s="33"/>
      <c r="G1" s="33"/>
      <c r="H1" s="33"/>
    </row>
    <row r="3" spans="2:7" ht="12.75">
      <c r="B3" s="34" t="s">
        <v>32</v>
      </c>
      <c r="C3" s="2">
        <f>260*13</f>
        <v>3380</v>
      </c>
      <c r="F3" s="1" t="s">
        <v>9</v>
      </c>
      <c r="G3" s="2">
        <f>SUMIF(D$17:D$35,F3,C$17:C$35)</f>
        <v>1344.0000000000002</v>
      </c>
    </row>
    <row r="4" spans="2:7" ht="12.75">
      <c r="B4" s="3" t="s">
        <v>26</v>
      </c>
      <c r="C4" s="4">
        <f>20*25</f>
        <v>500</v>
      </c>
      <c r="F4" s="3" t="s">
        <v>3</v>
      </c>
      <c r="G4" s="4">
        <f>SUMIF(D$17:D$35,F4,C$17:C$35)</f>
        <v>883.2</v>
      </c>
    </row>
    <row r="5" spans="2:7" ht="12.75">
      <c r="B5" s="5" t="s">
        <v>0</v>
      </c>
      <c r="C5" s="6">
        <v>0</v>
      </c>
      <c r="F5" s="39" t="s">
        <v>33</v>
      </c>
      <c r="G5" s="4">
        <f>SUMIF(D$17:D$35,F5,C$17:C$35)</f>
        <v>595.2</v>
      </c>
    </row>
    <row r="6" spans="2:7" ht="12.75">
      <c r="B6" s="7" t="s">
        <v>1</v>
      </c>
      <c r="C6" s="8">
        <f>SUM(C3:C5)</f>
        <v>3880</v>
      </c>
      <c r="F6" s="11" t="s">
        <v>29</v>
      </c>
      <c r="G6" s="12">
        <f>SUMIF(D$17:D$35,F6,C$17:C$35)</f>
        <v>384</v>
      </c>
    </row>
    <row r="7" spans="3:7" ht="12.75">
      <c r="C7" s="8"/>
      <c r="F7" s="39" t="s">
        <v>34</v>
      </c>
      <c r="G7" s="4">
        <f>SUMIF(D$17:D$35,F7,C$17:C$35)</f>
        <v>364.79999999999995</v>
      </c>
    </row>
    <row r="8" spans="1:7" ht="12.75">
      <c r="A8" s="7" t="s">
        <v>4</v>
      </c>
      <c r="B8" s="1" t="s">
        <v>5</v>
      </c>
      <c r="C8" s="2">
        <v>0</v>
      </c>
      <c r="F8" s="11" t="s">
        <v>2</v>
      </c>
      <c r="G8" s="12">
        <f>SUMIF(D$17:D$35,F8,C$17:C$35)</f>
        <v>173.6</v>
      </c>
    </row>
    <row r="9" spans="1:7" ht="12.75">
      <c r="A9" s="7" t="s">
        <v>4</v>
      </c>
      <c r="B9" s="3" t="s">
        <v>6</v>
      </c>
      <c r="C9" s="4">
        <v>20</v>
      </c>
      <c r="F9" s="11" t="s">
        <v>27</v>
      </c>
      <c r="G9" s="12">
        <f>SUMIF(D$17:D$35,F9,C$17:C$35)</f>
        <v>58.4</v>
      </c>
    </row>
    <row r="10" spans="1:7" ht="12.75">
      <c r="A10" s="7" t="s">
        <v>4</v>
      </c>
      <c r="B10" s="9" t="s">
        <v>8</v>
      </c>
      <c r="C10" s="10">
        <v>20</v>
      </c>
      <c r="F10" s="3" t="s">
        <v>28</v>
      </c>
      <c r="G10" s="4">
        <f>SUMIF(D$17:D$35,F10,C$17:C$35)</f>
        <v>38.4</v>
      </c>
    </row>
    <row r="11" spans="2:7" ht="12.75">
      <c r="B11" s="7" t="s">
        <v>10</v>
      </c>
      <c r="C11" s="8">
        <f>SUM(C8:C10)</f>
        <v>40</v>
      </c>
      <c r="F11" s="9" t="s">
        <v>7</v>
      </c>
      <c r="G11" s="10">
        <f>SUMIF(D$17:D$35,F11,C$17:C$35)</f>
        <v>38.4</v>
      </c>
    </row>
    <row r="12" spans="2:7" ht="12.75">
      <c r="B12" s="7"/>
      <c r="C12" s="8"/>
      <c r="F12" s="13"/>
      <c r="G12" s="14"/>
    </row>
    <row r="13" spans="2:7" ht="12.75">
      <c r="B13" s="7"/>
      <c r="C13" s="8"/>
      <c r="F13" s="21"/>
      <c r="G13" s="40"/>
    </row>
    <row r="14" spans="2:7" ht="12.75">
      <c r="B14" s="7"/>
      <c r="C14" s="8"/>
      <c r="F14" s="21"/>
      <c r="G14" s="40"/>
    </row>
    <row r="15" spans="2:7" ht="18">
      <c r="B15" s="15" t="s">
        <v>11</v>
      </c>
      <c r="C15" s="16">
        <f>+C6-C11</f>
        <v>3840</v>
      </c>
      <c r="E15" s="8"/>
      <c r="G15" s="8"/>
    </row>
    <row r="17" spans="2:7" ht="12.75">
      <c r="B17" s="1" t="s">
        <v>12</v>
      </c>
      <c r="C17" s="17">
        <f>C$15*0.34</f>
        <v>1305.6000000000001</v>
      </c>
      <c r="D17" s="18" t="s">
        <v>9</v>
      </c>
      <c r="E17" s="18"/>
      <c r="F17" s="18"/>
      <c r="G17" s="19"/>
    </row>
    <row r="18" spans="2:7" ht="12.75">
      <c r="B18" s="3" t="s">
        <v>13</v>
      </c>
      <c r="C18" s="14">
        <f>C$15*0.23</f>
        <v>883.2</v>
      </c>
      <c r="D18" s="13" t="s">
        <v>3</v>
      </c>
      <c r="E18" s="13"/>
      <c r="F18" s="13"/>
      <c r="G18" s="20"/>
    </row>
    <row r="19" spans="2:7" ht="12.75">
      <c r="B19" s="3" t="s">
        <v>14</v>
      </c>
      <c r="C19" s="14">
        <f>+C$15*0.14</f>
        <v>537.6</v>
      </c>
      <c r="D19" s="35" t="s">
        <v>33</v>
      </c>
      <c r="E19" s="13"/>
      <c r="F19" s="13"/>
      <c r="G19" s="20"/>
    </row>
    <row r="20" spans="2:7" ht="12.75">
      <c r="B20" s="3" t="s">
        <v>15</v>
      </c>
      <c r="C20" s="14">
        <f>+C$15*0.1</f>
        <v>384</v>
      </c>
      <c r="D20" s="36" t="s">
        <v>29</v>
      </c>
      <c r="E20" s="13"/>
      <c r="F20" s="13"/>
      <c r="G20" s="20"/>
    </row>
    <row r="21" spans="2:7" ht="12.75">
      <c r="B21" s="3" t="s">
        <v>16</v>
      </c>
      <c r="C21" s="14">
        <f>+C$15*0.08</f>
        <v>307.2</v>
      </c>
      <c r="D21" s="36" t="s">
        <v>34</v>
      </c>
      <c r="E21" s="13"/>
      <c r="F21" s="13"/>
      <c r="G21" s="20"/>
    </row>
    <row r="22" spans="2:7" ht="12.75">
      <c r="B22" s="3" t="s">
        <v>17</v>
      </c>
      <c r="C22" s="14">
        <f>+C$15*0.01</f>
        <v>38.4</v>
      </c>
      <c r="D22" s="36" t="s">
        <v>28</v>
      </c>
      <c r="E22" s="37" t="s">
        <v>35</v>
      </c>
      <c r="F22" s="30"/>
      <c r="G22" s="20"/>
    </row>
    <row r="23" spans="2:7" ht="12.75">
      <c r="B23" s="3" t="s">
        <v>18</v>
      </c>
      <c r="C23" s="14">
        <f>+C$15*0.01</f>
        <v>38.4</v>
      </c>
      <c r="D23" s="36" t="s">
        <v>33</v>
      </c>
      <c r="E23" s="37" t="s">
        <v>36</v>
      </c>
      <c r="F23" s="30"/>
      <c r="G23" s="31"/>
    </row>
    <row r="24" spans="2:7" ht="12.75">
      <c r="B24" s="3" t="s">
        <v>19</v>
      </c>
      <c r="C24" s="14">
        <f>+C$15*0.01</f>
        <v>38.4</v>
      </c>
      <c r="D24" s="36" t="s">
        <v>27</v>
      </c>
      <c r="E24" s="37" t="s">
        <v>37</v>
      </c>
      <c r="F24" s="30"/>
      <c r="G24" s="31"/>
    </row>
    <row r="25" spans="2:7" ht="12.75">
      <c r="B25" s="3" t="s">
        <v>20</v>
      </c>
      <c r="C25" s="14">
        <f>C$15*0.01</f>
        <v>38.4</v>
      </c>
      <c r="D25" s="36" t="s">
        <v>9</v>
      </c>
      <c r="E25" s="37" t="s">
        <v>38</v>
      </c>
      <c r="F25" s="30"/>
      <c r="G25" s="31"/>
    </row>
    <row r="26" spans="2:7" ht="12.75">
      <c r="B26" s="3" t="s">
        <v>21</v>
      </c>
      <c r="C26" s="14">
        <f>C$15*0.01</f>
        <v>38.4</v>
      </c>
      <c r="D26" s="36" t="s">
        <v>34</v>
      </c>
      <c r="E26" s="38" t="s">
        <v>39</v>
      </c>
      <c r="F26" s="32"/>
      <c r="G26" s="32"/>
    </row>
    <row r="27" spans="2:7" ht="12.75">
      <c r="B27" s="39" t="s">
        <v>41</v>
      </c>
      <c r="C27" s="14">
        <f>C$15*0.005</f>
        <v>19.2</v>
      </c>
      <c r="D27" s="36" t="s">
        <v>34</v>
      </c>
      <c r="E27" s="35" t="s">
        <v>42</v>
      </c>
      <c r="F27" s="13"/>
      <c r="G27" s="20"/>
    </row>
    <row r="28" spans="2:7" ht="12.75">
      <c r="B28" s="39" t="s">
        <v>40</v>
      </c>
      <c r="C28" s="14">
        <f>C$15*0.005</f>
        <v>19.2</v>
      </c>
      <c r="D28" s="36" t="s">
        <v>33</v>
      </c>
      <c r="E28" s="35" t="s">
        <v>43</v>
      </c>
      <c r="F28" s="13"/>
      <c r="G28" s="20"/>
    </row>
    <row r="29" spans="2:7" ht="12.75">
      <c r="B29" s="3" t="s">
        <v>22</v>
      </c>
      <c r="C29" s="14">
        <f>+C$15*0.01</f>
        <v>38.4</v>
      </c>
      <c r="D29" s="36" t="s">
        <v>7</v>
      </c>
      <c r="E29" s="35" t="s">
        <v>44</v>
      </c>
      <c r="F29" s="13"/>
      <c r="G29" s="20"/>
    </row>
    <row r="30" spans="2:7" ht="12.75">
      <c r="B30" s="39" t="s">
        <v>45</v>
      </c>
      <c r="C30" s="14"/>
      <c r="D30" s="21"/>
      <c r="E30" s="21"/>
      <c r="F30" s="13"/>
      <c r="G30" s="20"/>
    </row>
    <row r="31" spans="2:7" ht="12.75">
      <c r="B31" s="39" t="s">
        <v>46</v>
      </c>
      <c r="C31" s="14"/>
      <c r="D31" s="21"/>
      <c r="E31" s="21"/>
      <c r="F31" s="13"/>
      <c r="G31" s="20"/>
    </row>
    <row r="32" spans="2:7" ht="12.75">
      <c r="B32" s="39" t="s">
        <v>47</v>
      </c>
      <c r="C32" s="14">
        <f>+C$15*0.02</f>
        <v>76.8</v>
      </c>
      <c r="D32" s="36" t="s">
        <v>2</v>
      </c>
      <c r="E32" s="36" t="s">
        <v>30</v>
      </c>
      <c r="F32" s="13"/>
      <c r="G32" s="20"/>
    </row>
    <row r="33" spans="2:7" ht="12.75">
      <c r="B33" s="39" t="s">
        <v>48</v>
      </c>
      <c r="C33" s="14">
        <f>+C$15*0.02</f>
        <v>76.8</v>
      </c>
      <c r="D33" s="21" t="s">
        <v>2</v>
      </c>
      <c r="E33" s="21" t="s">
        <v>23</v>
      </c>
      <c r="F33" s="13"/>
      <c r="G33" s="20"/>
    </row>
    <row r="34" spans="2:7" ht="12.75">
      <c r="B34" s="22" t="s">
        <v>24</v>
      </c>
      <c r="C34" s="23">
        <v>20</v>
      </c>
      <c r="D34" s="24" t="s">
        <v>2</v>
      </c>
      <c r="E34" s="13"/>
      <c r="F34" s="13"/>
      <c r="G34" s="20"/>
    </row>
    <row r="35" spans="2:7" ht="12.75">
      <c r="B35" s="25" t="s">
        <v>25</v>
      </c>
      <c r="C35" s="26">
        <v>20</v>
      </c>
      <c r="D35" s="27" t="s">
        <v>27</v>
      </c>
      <c r="E35" s="28"/>
      <c r="F35" s="28"/>
      <c r="G35" s="29"/>
    </row>
  </sheetData>
  <sheetProtection/>
  <mergeCells count="6">
    <mergeCell ref="E25:G25"/>
    <mergeCell ref="E26:G26"/>
    <mergeCell ref="A1:H1"/>
    <mergeCell ref="E22:F22"/>
    <mergeCell ref="E23:G23"/>
    <mergeCell ref="E24:G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Richie</dc:creator>
  <cp:keywords/>
  <dc:description/>
  <cp:lastModifiedBy>Richie Wohlers</cp:lastModifiedBy>
  <dcterms:created xsi:type="dcterms:W3CDTF">2012-01-05T06:02:58Z</dcterms:created>
  <dcterms:modified xsi:type="dcterms:W3CDTF">2013-01-03T18:35:36Z</dcterms:modified>
  <cp:category/>
  <cp:version/>
  <cp:contentType/>
  <cp:contentStatus/>
</cp:coreProperties>
</file>