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'Sheet1'!$A$1:$J$54</definedName>
  </definedNames>
  <calcPr fullCalcOnLoad="1"/>
</workbook>
</file>

<file path=xl/sharedStrings.xml><?xml version="1.0" encoding="utf-8"?>
<sst xmlns="http://schemas.openxmlformats.org/spreadsheetml/2006/main" count="96" uniqueCount="62">
  <si>
    <t>Subtotal</t>
  </si>
  <si>
    <t>Packers</t>
  </si>
  <si>
    <t>Jets</t>
  </si>
  <si>
    <t>Less:</t>
  </si>
  <si>
    <t>Rtsports website (paid for by Dolphins)</t>
  </si>
  <si>
    <t>Packers Credit for Draft Room</t>
  </si>
  <si>
    <t>Redskins</t>
  </si>
  <si>
    <t>Trophy Engraving</t>
  </si>
  <si>
    <t>Bears</t>
  </si>
  <si>
    <t>Total Deductions</t>
  </si>
  <si>
    <t>Total Pot</t>
  </si>
  <si>
    <t>First Place (34%)</t>
  </si>
  <si>
    <t>Second Place (23%)</t>
  </si>
  <si>
    <t>Third Place (14%)</t>
  </si>
  <si>
    <t>Fourth Place (10%)</t>
  </si>
  <si>
    <t>Fifth Place (8%)</t>
  </si>
  <si>
    <t>Top Team (1%)</t>
  </si>
  <si>
    <t>Top QB (1%)</t>
  </si>
  <si>
    <t>Top RB (1%)</t>
  </si>
  <si>
    <t>Top WR (1%)</t>
  </si>
  <si>
    <t>Most Points Versus (1%)</t>
  </si>
  <si>
    <t>Draft Room Credit</t>
  </si>
  <si>
    <t>Trophy Engraving Reimburse</t>
  </si>
  <si>
    <t>Dolphins</t>
  </si>
  <si>
    <t>Lions</t>
  </si>
  <si>
    <t>Steelers</t>
  </si>
  <si>
    <t>Vikings</t>
  </si>
  <si>
    <t>Panthers</t>
  </si>
  <si>
    <t>(Tie) (0.5%)</t>
  </si>
  <si>
    <t>#</t>
  </si>
  <si>
    <t>Amount</t>
  </si>
  <si>
    <t>Total</t>
  </si>
  <si>
    <t>Franchise Fees</t>
  </si>
  <si>
    <t>Free Agent Fees</t>
  </si>
  <si>
    <t>League Fines</t>
  </si>
  <si>
    <t>Free Agent Fees Owed</t>
  </si>
  <si>
    <t>Chargers</t>
  </si>
  <si>
    <t>Chiefs</t>
  </si>
  <si>
    <t>Cowboys</t>
  </si>
  <si>
    <t>Raiders</t>
  </si>
  <si>
    <t>Week 14 Bonus (1%)</t>
  </si>
  <si>
    <t>Week 15 Bonus (1%)</t>
  </si>
  <si>
    <t>Week 16 Bonus (1%)</t>
  </si>
  <si>
    <t>77 points</t>
  </si>
  <si>
    <t>Top K (0.5%)</t>
  </si>
  <si>
    <t>Top TE (1%)</t>
  </si>
  <si>
    <t>Cash Disbursement Summary 2014</t>
  </si>
  <si>
    <t>Broncos shortage from 2013</t>
  </si>
  <si>
    <t>Titans</t>
  </si>
  <si>
    <t>114 points, Week 10</t>
  </si>
  <si>
    <t>34 points, Ben Roethlisberger, Week 8</t>
  </si>
  <si>
    <t>1331 points</t>
  </si>
  <si>
    <t>21 points, Cody Parkey, Week 12</t>
  </si>
  <si>
    <t>21 points, Adam Vinatieri, Week 9</t>
  </si>
  <si>
    <t>29 points, DeAndre Hopkins, Week 13</t>
  </si>
  <si>
    <t>32 points, Rob Gronkowski, Week 8</t>
  </si>
  <si>
    <t>71 points</t>
  </si>
  <si>
    <t>100 points</t>
  </si>
  <si>
    <t>110 points</t>
  </si>
  <si>
    <t>Tie (0.5%)</t>
  </si>
  <si>
    <t>Week 17 Bonus (0.5%)</t>
  </si>
  <si>
    <t>32 points, Marshawn Lynch, Week 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</si>
</sst>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00"/>
    <numFmt numFmtId="169" formatCode="[$€-2]\ #,##0.00_);[Red]\([$€-2]\ #,##0.00\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41">
    <font>
      <sz val="10"/>
      <name val="Arial"/>
      <family val="0"/>
    </font>
    <font>
      <u val="single"/>
      <sz val="2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2" xfId="0" applyFill="1" applyBorder="1" applyAlignment="1">
      <alignment/>
    </xf>
    <xf numFmtId="164" fontId="0" fillId="0" borderId="13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164" fontId="0" fillId="33" borderId="17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71" fontId="0" fillId="0" borderId="16" xfId="44" applyNumberFormat="1" applyFont="1" applyBorder="1" applyAlignment="1">
      <alignment/>
    </xf>
    <xf numFmtId="171" fontId="0" fillId="0" borderId="0" xfId="44" applyNumberFormat="1" applyFont="1" applyBorder="1" applyAlignment="1">
      <alignment/>
    </xf>
    <xf numFmtId="171" fontId="0" fillId="0" borderId="17" xfId="44" applyNumberFormat="1" applyFont="1" applyBorder="1" applyAlignment="1">
      <alignment/>
    </xf>
    <xf numFmtId="0" fontId="0" fillId="0" borderId="0" xfId="0" applyAlignment="1">
      <alignment horizontal="center"/>
    </xf>
    <xf numFmtId="5" fontId="0" fillId="0" borderId="0" xfId="44" applyNumberFormat="1" applyFont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">
      <selection activeCell="G28" sqref="G28:I28"/>
    </sheetView>
  </sheetViews>
  <sheetFormatPr defaultColWidth="9.140625" defaultRowHeight="12.75"/>
  <cols>
    <col min="1" max="1" width="5.57421875" style="0" bestFit="1" customWidth="1"/>
    <col min="2" max="2" width="22.00390625" style="0" customWidth="1"/>
    <col min="3" max="3" width="3.00390625" style="0" bestFit="1" customWidth="1"/>
    <col min="4" max="4" width="7.421875" style="0" bestFit="1" customWidth="1"/>
    <col min="5" max="5" width="13.8515625" style="0" customWidth="1"/>
    <col min="6" max="6" width="8.7109375" style="0" bestFit="1" customWidth="1"/>
    <col min="7" max="7" width="29.8515625" style="0" bestFit="1" customWidth="1"/>
    <col min="8" max="8" width="8.7109375" style="0" bestFit="1" customWidth="1"/>
  </cols>
  <sheetData>
    <row r="1" spans="1:10" ht="34.5">
      <c r="A1" s="49" t="s">
        <v>46</v>
      </c>
      <c r="B1" s="49"/>
      <c r="C1" s="49"/>
      <c r="D1" s="49"/>
      <c r="E1" s="49"/>
      <c r="F1" s="49"/>
      <c r="G1" s="49"/>
      <c r="H1" s="49"/>
      <c r="I1" s="49"/>
      <c r="J1" s="49"/>
    </row>
    <row r="3" spans="3:5" ht="12.75">
      <c r="C3" s="39" t="s">
        <v>29</v>
      </c>
      <c r="D3" t="s">
        <v>30</v>
      </c>
      <c r="E3" s="7" t="s">
        <v>31</v>
      </c>
    </row>
    <row r="4" spans="2:9" ht="12.75">
      <c r="B4" s="29" t="s">
        <v>32</v>
      </c>
      <c r="C4" s="34">
        <v>13</v>
      </c>
      <c r="D4" s="36">
        <v>260</v>
      </c>
      <c r="E4" s="2">
        <f>C4*D4</f>
        <v>3380</v>
      </c>
      <c r="H4" s="29" t="s">
        <v>38</v>
      </c>
      <c r="I4" s="2">
        <f aca="true" t="shared" si="0" ref="I4:I13">SUMIF(F$18:F$37,H4,E$18:E$37)</f>
        <v>1327.7000000000003</v>
      </c>
    </row>
    <row r="5" spans="2:9" ht="12.75">
      <c r="B5" s="3" t="s">
        <v>33</v>
      </c>
      <c r="C5" s="13">
        <v>33</v>
      </c>
      <c r="D5" s="37">
        <v>20</v>
      </c>
      <c r="E5" s="4">
        <f>C5*D5</f>
        <v>660</v>
      </c>
      <c r="H5" s="11" t="s">
        <v>1</v>
      </c>
      <c r="I5" s="12">
        <f t="shared" si="0"/>
        <v>917.6</v>
      </c>
    </row>
    <row r="6" spans="2:9" ht="12.75">
      <c r="B6" s="5" t="s">
        <v>34</v>
      </c>
      <c r="C6" s="35">
        <v>0</v>
      </c>
      <c r="D6" s="38">
        <v>5</v>
      </c>
      <c r="E6" s="6">
        <f>C6*D6</f>
        <v>0</v>
      </c>
      <c r="H6" s="32" t="s">
        <v>26</v>
      </c>
      <c r="I6" s="4">
        <f t="shared" si="0"/>
        <v>523.6</v>
      </c>
    </row>
    <row r="7" spans="2:9" ht="12.75">
      <c r="B7" s="7" t="s">
        <v>0</v>
      </c>
      <c r="C7" s="7"/>
      <c r="D7" s="7"/>
      <c r="E7" s="8">
        <f>SUM(E4:E6)</f>
        <v>4040</v>
      </c>
      <c r="H7" s="11" t="s">
        <v>23</v>
      </c>
      <c r="I7" s="12">
        <f t="shared" si="0"/>
        <v>431.4</v>
      </c>
    </row>
    <row r="8" spans="5:9" ht="12.75">
      <c r="E8" s="8"/>
      <c r="H8" s="3" t="s">
        <v>37</v>
      </c>
      <c r="I8" s="4">
        <f t="shared" si="0"/>
        <v>299.2</v>
      </c>
    </row>
    <row r="9" spans="1:9" ht="12.75">
      <c r="A9" s="7" t="s">
        <v>3</v>
      </c>
      <c r="B9" s="1" t="s">
        <v>4</v>
      </c>
      <c r="C9" s="17"/>
      <c r="D9" s="17"/>
      <c r="E9" s="2">
        <v>0</v>
      </c>
      <c r="H9" s="3" t="s">
        <v>2</v>
      </c>
      <c r="I9" s="4">
        <f t="shared" si="0"/>
        <v>74.8</v>
      </c>
    </row>
    <row r="10" spans="1:9" ht="12.75">
      <c r="A10" s="7" t="s">
        <v>3</v>
      </c>
      <c r="B10" s="3" t="s">
        <v>5</v>
      </c>
      <c r="C10" s="13"/>
      <c r="D10" s="13"/>
      <c r="E10" s="4">
        <v>20</v>
      </c>
      <c r="H10" s="42" t="s">
        <v>8</v>
      </c>
      <c r="I10" s="12">
        <f t="shared" si="0"/>
        <v>74.8</v>
      </c>
    </row>
    <row r="11" spans="1:9" ht="12.75">
      <c r="A11" s="7" t="s">
        <v>3</v>
      </c>
      <c r="B11" s="32" t="s">
        <v>47</v>
      </c>
      <c r="C11" s="13"/>
      <c r="D11" s="13"/>
      <c r="E11" s="4">
        <v>260</v>
      </c>
      <c r="H11" s="3" t="s">
        <v>39</v>
      </c>
      <c r="I11" s="4">
        <f t="shared" si="0"/>
        <v>56.099999999999994</v>
      </c>
    </row>
    <row r="12" spans="1:9" ht="12.75">
      <c r="A12" s="7" t="s">
        <v>3</v>
      </c>
      <c r="B12" s="9" t="s">
        <v>7</v>
      </c>
      <c r="C12" s="27"/>
      <c r="D12" s="27"/>
      <c r="E12" s="10">
        <v>20</v>
      </c>
      <c r="H12" s="3" t="s">
        <v>24</v>
      </c>
      <c r="I12" s="4">
        <f t="shared" si="0"/>
        <v>37.4</v>
      </c>
    </row>
    <row r="13" spans="2:9" ht="12.75">
      <c r="B13" s="7" t="s">
        <v>9</v>
      </c>
      <c r="C13" s="7"/>
      <c r="D13" s="7"/>
      <c r="E13" s="8">
        <f>SUM(E10:E12)</f>
        <v>300</v>
      </c>
      <c r="H13" s="43" t="s">
        <v>36</v>
      </c>
      <c r="I13" s="10">
        <f t="shared" si="0"/>
        <v>37.4</v>
      </c>
    </row>
    <row r="14" spans="2:9" ht="12.75">
      <c r="B14" s="7"/>
      <c r="C14" s="7"/>
      <c r="D14" s="7"/>
      <c r="E14" s="8"/>
      <c r="H14" s="20"/>
      <c r="I14" s="33"/>
    </row>
    <row r="15" spans="2:9" ht="12.75">
      <c r="B15" s="7"/>
      <c r="C15" s="7"/>
      <c r="D15" s="7"/>
      <c r="E15" s="8"/>
      <c r="H15" s="20"/>
      <c r="I15" s="33"/>
    </row>
    <row r="16" spans="2:9" ht="18">
      <c r="B16" s="50" t="s">
        <v>10</v>
      </c>
      <c r="C16" s="50"/>
      <c r="D16" s="50"/>
      <c r="E16" s="15">
        <f>+E7-E13</f>
        <v>3740</v>
      </c>
      <c r="G16" s="8"/>
      <c r="I16" s="8"/>
    </row>
    <row r="18" spans="2:9" ht="12.75">
      <c r="B18" s="1" t="s">
        <v>11</v>
      </c>
      <c r="C18" s="17"/>
      <c r="D18" s="17"/>
      <c r="E18" s="16">
        <f>E$16*0.34</f>
        <v>1271.6000000000001</v>
      </c>
      <c r="F18" s="34" t="s">
        <v>38</v>
      </c>
      <c r="G18" s="17"/>
      <c r="H18" s="17"/>
      <c r="I18" s="18"/>
    </row>
    <row r="19" spans="2:9" ht="12.75">
      <c r="B19" s="3" t="s">
        <v>12</v>
      </c>
      <c r="C19" s="13"/>
      <c r="D19" s="13"/>
      <c r="E19" s="14">
        <f>E$16*0.23</f>
        <v>860.2</v>
      </c>
      <c r="F19" s="30" t="s">
        <v>1</v>
      </c>
      <c r="G19" s="13"/>
      <c r="H19" s="13"/>
      <c r="I19" s="19"/>
    </row>
    <row r="20" spans="2:9" ht="12.75">
      <c r="B20" s="3" t="s">
        <v>13</v>
      </c>
      <c r="C20" s="13"/>
      <c r="D20" s="13"/>
      <c r="E20" s="14">
        <f>+E$16*0.14</f>
        <v>523.6</v>
      </c>
      <c r="F20" s="30" t="s">
        <v>26</v>
      </c>
      <c r="G20" s="13"/>
      <c r="H20" s="13"/>
      <c r="I20" s="19"/>
    </row>
    <row r="21" spans="2:9" ht="12.75">
      <c r="B21" s="3" t="s">
        <v>14</v>
      </c>
      <c r="C21" s="13"/>
      <c r="D21" s="13"/>
      <c r="E21" s="14">
        <f>+E$16*0.1</f>
        <v>374</v>
      </c>
      <c r="F21" s="31" t="s">
        <v>23</v>
      </c>
      <c r="G21" s="13"/>
      <c r="H21" s="13"/>
      <c r="I21" s="19"/>
    </row>
    <row r="22" spans="2:9" ht="12.75">
      <c r="B22" s="3" t="s">
        <v>15</v>
      </c>
      <c r="C22" s="13"/>
      <c r="D22" s="13"/>
      <c r="E22" s="14">
        <f>+E$16*0.08</f>
        <v>299.2</v>
      </c>
      <c r="F22" s="31" t="s">
        <v>37</v>
      </c>
      <c r="G22" s="13"/>
      <c r="H22" s="13"/>
      <c r="I22" s="19"/>
    </row>
    <row r="23" spans="2:9" ht="12.75">
      <c r="B23" s="3" t="s">
        <v>16</v>
      </c>
      <c r="C23" s="13"/>
      <c r="D23" s="13"/>
      <c r="E23" s="14">
        <f>+E$16*0.01</f>
        <v>37.4</v>
      </c>
      <c r="F23" s="31" t="s">
        <v>8</v>
      </c>
      <c r="G23" s="44" t="s">
        <v>49</v>
      </c>
      <c r="H23" s="45"/>
      <c r="I23" s="19"/>
    </row>
    <row r="24" spans="2:9" ht="12.75">
      <c r="B24" s="3" t="s">
        <v>17</v>
      </c>
      <c r="C24" s="13"/>
      <c r="D24" s="13"/>
      <c r="E24" s="14">
        <f>+E$16*0.01</f>
        <v>37.4</v>
      </c>
      <c r="F24" s="31" t="s">
        <v>1</v>
      </c>
      <c r="G24" s="44" t="s">
        <v>50</v>
      </c>
      <c r="H24" s="45"/>
      <c r="I24" s="46"/>
    </row>
    <row r="25" spans="2:9" ht="12.75">
      <c r="B25" s="3" t="s">
        <v>44</v>
      </c>
      <c r="C25" s="13"/>
      <c r="D25" s="13"/>
      <c r="E25" s="14">
        <f>E$16*0.005</f>
        <v>18.7</v>
      </c>
      <c r="F25" s="31" t="s">
        <v>24</v>
      </c>
      <c r="G25" s="44" t="s">
        <v>52</v>
      </c>
      <c r="H25" s="45"/>
      <c r="I25" s="46"/>
    </row>
    <row r="26" spans="2:9" ht="12.75">
      <c r="B26" s="32" t="s">
        <v>28</v>
      </c>
      <c r="C26" s="13"/>
      <c r="D26" s="13"/>
      <c r="E26" s="14">
        <f>E$16*0.005</f>
        <v>18.7</v>
      </c>
      <c r="F26" s="31" t="s">
        <v>38</v>
      </c>
      <c r="G26" s="30" t="s">
        <v>53</v>
      </c>
      <c r="H26" s="13"/>
      <c r="I26" s="19"/>
    </row>
    <row r="27" spans="2:9" ht="12.75">
      <c r="B27" s="3" t="s">
        <v>18</v>
      </c>
      <c r="C27" s="13"/>
      <c r="D27" s="13"/>
      <c r="E27" s="14">
        <f aca="true" t="shared" si="1" ref="E27:E33">E$16*0.01</f>
        <v>37.4</v>
      </c>
      <c r="F27" s="31" t="s">
        <v>38</v>
      </c>
      <c r="G27" s="44" t="s">
        <v>61</v>
      </c>
      <c r="H27" s="45"/>
      <c r="I27" s="46"/>
    </row>
    <row r="28" spans="2:9" ht="12.75">
      <c r="B28" s="3" t="s">
        <v>19</v>
      </c>
      <c r="C28" s="13"/>
      <c r="D28" s="13"/>
      <c r="E28" s="14">
        <f t="shared" si="1"/>
        <v>37.4</v>
      </c>
      <c r="F28" s="31" t="s">
        <v>23</v>
      </c>
      <c r="G28" s="47" t="s">
        <v>54</v>
      </c>
      <c r="H28" s="48"/>
      <c r="I28" s="48"/>
    </row>
    <row r="29" spans="2:9" ht="12.75">
      <c r="B29" s="32" t="s">
        <v>45</v>
      </c>
      <c r="C29" s="30"/>
      <c r="D29" s="30"/>
      <c r="E29" s="14">
        <f t="shared" si="1"/>
        <v>37.4</v>
      </c>
      <c r="F29" s="31" t="s">
        <v>2</v>
      </c>
      <c r="G29" s="30" t="s">
        <v>55</v>
      </c>
      <c r="H29" s="13"/>
      <c r="I29" s="19"/>
    </row>
    <row r="30" spans="2:9" ht="12.75">
      <c r="B30" s="3" t="s">
        <v>20</v>
      </c>
      <c r="C30" s="13"/>
      <c r="D30" s="13"/>
      <c r="E30" s="14">
        <f t="shared" si="1"/>
        <v>37.4</v>
      </c>
      <c r="F30" s="31" t="s">
        <v>2</v>
      </c>
      <c r="G30" s="30" t="s">
        <v>51</v>
      </c>
      <c r="H30" s="13"/>
      <c r="I30" s="19"/>
    </row>
    <row r="31" spans="2:9" ht="12.75">
      <c r="B31" s="32" t="s">
        <v>40</v>
      </c>
      <c r="C31" s="30"/>
      <c r="D31" s="30"/>
      <c r="E31" s="14">
        <f t="shared" si="1"/>
        <v>37.4</v>
      </c>
      <c r="F31" s="31" t="s">
        <v>36</v>
      </c>
      <c r="G31" s="31" t="s">
        <v>56</v>
      </c>
      <c r="H31" s="13"/>
      <c r="I31" s="19"/>
    </row>
    <row r="32" spans="2:9" ht="12.75">
      <c r="B32" s="32" t="s">
        <v>41</v>
      </c>
      <c r="C32" s="30"/>
      <c r="D32" s="30"/>
      <c r="E32" s="14">
        <f t="shared" si="1"/>
        <v>37.4</v>
      </c>
      <c r="F32" s="31" t="s">
        <v>8</v>
      </c>
      <c r="G32" s="31" t="s">
        <v>57</v>
      </c>
      <c r="H32" s="13"/>
      <c r="I32" s="19"/>
    </row>
    <row r="33" spans="2:9" ht="12.75">
      <c r="B33" s="32" t="s">
        <v>42</v>
      </c>
      <c r="C33" s="30"/>
      <c r="D33" s="30"/>
      <c r="E33" s="14">
        <f t="shared" si="1"/>
        <v>37.4</v>
      </c>
      <c r="F33" s="31" t="s">
        <v>39</v>
      </c>
      <c r="G33" s="31" t="s">
        <v>58</v>
      </c>
      <c r="H33" s="13"/>
      <c r="I33" s="19"/>
    </row>
    <row r="34" spans="2:9" ht="12.75">
      <c r="B34" s="32" t="s">
        <v>60</v>
      </c>
      <c r="C34" s="30"/>
      <c r="D34" s="30"/>
      <c r="E34" s="14">
        <f>E$16*0.005</f>
        <v>18.7</v>
      </c>
      <c r="F34" s="31" t="s">
        <v>39</v>
      </c>
      <c r="G34" s="31" t="s">
        <v>43</v>
      </c>
      <c r="H34" s="13"/>
      <c r="I34" s="19"/>
    </row>
    <row r="35" spans="2:9" ht="12.75">
      <c r="B35" s="32" t="s">
        <v>59</v>
      </c>
      <c r="C35" s="30"/>
      <c r="D35" s="30"/>
      <c r="E35" s="14">
        <f>E$16*0.005</f>
        <v>18.7</v>
      </c>
      <c r="F35" s="31" t="s">
        <v>24</v>
      </c>
      <c r="G35" s="31" t="s">
        <v>43</v>
      </c>
      <c r="H35" s="13"/>
      <c r="I35" s="19"/>
    </row>
    <row r="36" spans="2:9" ht="12.75">
      <c r="B36" s="21" t="s">
        <v>21</v>
      </c>
      <c r="C36" s="23"/>
      <c r="D36" s="23"/>
      <c r="E36" s="22">
        <v>20</v>
      </c>
      <c r="F36" s="23" t="s">
        <v>1</v>
      </c>
      <c r="G36" s="13"/>
      <c r="H36" s="13"/>
      <c r="I36" s="19"/>
    </row>
    <row r="37" spans="2:9" ht="12.75">
      <c r="B37" s="24" t="s">
        <v>22</v>
      </c>
      <c r="C37" s="26"/>
      <c r="D37" s="26"/>
      <c r="E37" s="25">
        <v>20</v>
      </c>
      <c r="F37" s="26" t="s">
        <v>23</v>
      </c>
      <c r="G37" s="27"/>
      <c r="H37" s="27"/>
      <c r="I37" s="28"/>
    </row>
    <row r="39" spans="2:4" ht="12.75">
      <c r="B39" t="s">
        <v>35</v>
      </c>
      <c r="D39" s="40">
        <f>SUM(D40:D61)</f>
        <v>660</v>
      </c>
    </row>
    <row r="40" spans="2:4" ht="12.75">
      <c r="B40" t="s">
        <v>8</v>
      </c>
      <c r="D40" s="40">
        <v>40</v>
      </c>
    </row>
    <row r="41" spans="2:4" ht="12.75">
      <c r="B41" t="s">
        <v>36</v>
      </c>
      <c r="D41" s="40">
        <v>60</v>
      </c>
    </row>
    <row r="42" spans="2:4" ht="12.75">
      <c r="B42" s="41" t="s">
        <v>37</v>
      </c>
      <c r="D42" s="40">
        <v>0</v>
      </c>
    </row>
    <row r="43" spans="2:4" ht="12.75">
      <c r="B43" t="s">
        <v>38</v>
      </c>
      <c r="D43" s="40">
        <v>40</v>
      </c>
    </row>
    <row r="44" spans="2:4" ht="12.75">
      <c r="B44" t="s">
        <v>23</v>
      </c>
      <c r="D44" s="40">
        <v>60</v>
      </c>
    </row>
    <row r="45" spans="2:4" ht="12.75">
      <c r="B45" t="s">
        <v>2</v>
      </c>
      <c r="D45" s="40">
        <v>20</v>
      </c>
    </row>
    <row r="46" spans="2:4" ht="12.75">
      <c r="B46" t="s">
        <v>24</v>
      </c>
      <c r="D46" s="40">
        <v>20</v>
      </c>
    </row>
    <row r="47" spans="2:4" ht="12.75">
      <c r="B47" t="s">
        <v>1</v>
      </c>
      <c r="D47" s="40">
        <v>40</v>
      </c>
    </row>
    <row r="48" spans="2:4" ht="12.75">
      <c r="B48" t="s">
        <v>27</v>
      </c>
      <c r="D48" s="40">
        <v>60</v>
      </c>
    </row>
    <row r="49" spans="2:4" ht="12.75">
      <c r="B49" t="s">
        <v>39</v>
      </c>
      <c r="D49" s="40">
        <v>60</v>
      </c>
    </row>
    <row r="50" spans="2:4" ht="12.75">
      <c r="B50" t="s">
        <v>6</v>
      </c>
      <c r="D50" s="40">
        <v>40</v>
      </c>
    </row>
    <row r="51" spans="2:4" ht="12.75">
      <c r="B51" t="s">
        <v>25</v>
      </c>
      <c r="D51" s="40">
        <v>120</v>
      </c>
    </row>
    <row r="52" spans="2:4" ht="12.75">
      <c r="B52" s="41" t="s">
        <v>48</v>
      </c>
      <c r="D52" s="40">
        <v>0</v>
      </c>
    </row>
    <row r="53" spans="2:4" ht="12.75">
      <c r="B53" t="s">
        <v>26</v>
      </c>
      <c r="D53" s="40">
        <v>100</v>
      </c>
    </row>
  </sheetData>
  <sheetProtection/>
  <mergeCells count="7">
    <mergeCell ref="G27:I27"/>
    <mergeCell ref="G28:I28"/>
    <mergeCell ref="A1:J1"/>
    <mergeCell ref="G23:H23"/>
    <mergeCell ref="G24:I24"/>
    <mergeCell ref="G25:I25"/>
    <mergeCell ref="B16:D16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Richie</dc:creator>
  <cp:keywords/>
  <dc:description/>
  <cp:lastModifiedBy>Richie</cp:lastModifiedBy>
  <cp:lastPrinted>2015-01-02T23:46:37Z</cp:lastPrinted>
  <dcterms:created xsi:type="dcterms:W3CDTF">2012-01-05T06:02:58Z</dcterms:created>
  <dcterms:modified xsi:type="dcterms:W3CDTF">2015-01-05T01:37:48Z</dcterms:modified>
  <cp:category/>
  <cp:version/>
  <cp:contentType/>
  <cp:contentStatus/>
</cp:coreProperties>
</file>